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ummary" sheetId="1" r:id="rId1"/>
    <sheet name="Cards" sheetId="2" r:id="rId2"/>
    <sheet name="Transactions" sheetId="3" r:id="rId3"/>
    <sheet name="Settlements" sheetId="4" r:id="rId4"/>
    <sheet name="Audit Notes" sheetId="5" r:id="rId5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cols>
    <col min="1" max="1" width="28.83203125" customWidth="1"/>
    <col min="2" max="2" width="32.83203125" customWidth="1"/>
    <col min="3" max="3" width="18.83203125" customWidth="1"/>
    <col min="4" max="4" width="18.83203125" customWidth="1"/>
  </cols>
  <sheetData>
    <row r="1">
      <c r="A1" t="str">
        <v>ReliefPay sample audit export</v>
      </c>
    </row>
    <row r="2">
      <c r="A2" t="str">
        <v>Programme</v>
      </c>
      <c r="B2" t="str">
        <v>Eastern Cape Drought Pilot</v>
      </c>
    </row>
    <row r="3">
      <c r="A3" t="str">
        <v>Period</v>
      </c>
      <c r="B3" t="str">
        <v>June 2026</v>
      </c>
    </row>
    <row r="4">
      <c r="A4" t="str">
        <v>Currency</v>
      </c>
      <c r="B4" t="str">
        <v>ZAR</v>
      </c>
    </row>
    <row r="6">
      <c r="A6" t="str">
        <v>Metric</v>
      </c>
      <c r="B6" t="str">
        <v>Value</v>
      </c>
    </row>
    <row r="7">
      <c r="A7" t="str">
        <v>Cards issued</v>
      </c>
      <c r="B7">
        <f>COUNTA(Cards!A2:A6)</f>
        <v>5</v>
      </c>
    </row>
    <row r="8">
      <c r="A8" t="str">
        <v>Total loaded</v>
      </c>
      <c r="B8">
        <f>SUM(Cards!D2:D6)</f>
        <v>2500</v>
      </c>
    </row>
    <row r="9">
      <c r="A9" t="str">
        <v>Total redeemed</v>
      </c>
      <c r="B9">
        <f>SUM(Cards!E2:E6)</f>
        <v>925</v>
      </c>
    </row>
    <row r="10">
      <c r="A10" t="str">
        <v>Remaining balance</v>
      </c>
      <c r="B10">
        <f>SUM(Cards!F2:F6)</f>
        <v>1575</v>
      </c>
    </row>
    <row r="11">
      <c r="A11" t="str">
        <v>Accepted claims</v>
      </c>
      <c r="B11">
        <f>COUNTIF(Transactions!F2:F8,"accepted")</f>
        <v>6</v>
      </c>
    </row>
    <row r="12">
      <c r="A12" t="str">
        <v>Claims needing review</v>
      </c>
      <c r="B12">
        <f>COUNTIF(Transactions!F2:F8,"needs review")</f>
        <v>1</v>
      </c>
    </row>
    <row r="13">
      <c r="A13" t="str">
        <v>Settled amount</v>
      </c>
      <c r="B13">
        <f>SUMIF(Settlements!E2:E5,"SETTLED",Settlements!C2:C5)</f>
        <v>410</v>
      </c>
    </row>
    <row r="14">
      <c r="A14" t="str">
        <v>Outstanding settlement</v>
      </c>
      <c r="B14">
        <f>SUM(Settlements!C2:C5)-SUMIF(Settlements!E2:E5,"SETTLED",Settlements!C2:C5)</f>
        <v>410</v>
      </c>
    </row>
  </sheetData>
  <ignoredErrors>
    <ignoredError numberStoredAsText="1" sqref="A1:B1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F6"/>
  <sheetViews>
    <sheetView workbookViewId="0"/>
  </sheetViews>
  <cols>
    <col min="1" max="1" width="18.83203125" customWidth="1"/>
    <col min="2" max="2" width="30.83203125" customWidth="1"/>
    <col min="3" max="3" width="14.83203125" customWidth="1"/>
    <col min="4" max="4" width="14.83203125" customWidth="1"/>
    <col min="5" max="5" width="14.83203125" customWidth="1"/>
    <col min="6" max="6" width="14.83203125" customWidth="1"/>
  </cols>
  <sheetData>
    <row r="1">
      <c r="A1" t="str">
        <v>Card code</v>
      </c>
      <c r="B1" t="str">
        <v>Programme</v>
      </c>
      <c r="C1" t="str">
        <v>Status</v>
      </c>
      <c r="D1" t="str">
        <v>Loaded</v>
      </c>
      <c r="E1" t="str">
        <v>Redeemed</v>
      </c>
      <c r="F1" t="str">
        <v>Remaining</v>
      </c>
    </row>
    <row r="2">
      <c r="A2" t="str">
        <v>RP-EC-0001</v>
      </c>
      <c r="B2" t="str">
        <v>Eastern Cape Drought Pilot</v>
      </c>
      <c r="C2" t="str">
        <v>Active</v>
      </c>
      <c r="D2">
        <v>500</v>
      </c>
      <c r="E2">
        <v>180</v>
      </c>
      <c r="F2">
        <v>320</v>
      </c>
    </row>
    <row r="3">
      <c r="A3" t="str">
        <v>RP-EC-0002</v>
      </c>
      <c r="B3" t="str">
        <v>Eastern Cape Drought Pilot</v>
      </c>
      <c r="C3" t="str">
        <v>Active</v>
      </c>
      <c r="D3">
        <v>500</v>
      </c>
      <c r="E3">
        <v>245</v>
      </c>
      <c r="F3">
        <v>255</v>
      </c>
    </row>
    <row r="4">
      <c r="A4" t="str">
        <v>RP-EC-0003</v>
      </c>
      <c r="B4" t="str">
        <v>Eastern Cape Drought Pilot</v>
      </c>
      <c r="C4" t="str">
        <v>Active</v>
      </c>
      <c r="D4">
        <v>500</v>
      </c>
      <c r="E4">
        <v>90</v>
      </c>
      <c r="F4">
        <v>410</v>
      </c>
    </row>
    <row r="5">
      <c r="A5" t="str">
        <v>RP-EC-0004</v>
      </c>
      <c r="B5" t="str">
        <v>Eastern Cape Drought Pilot</v>
      </c>
      <c r="C5" t="str">
        <v>Paused</v>
      </c>
      <c r="D5">
        <v>500</v>
      </c>
      <c r="E5">
        <v>0</v>
      </c>
      <c r="F5">
        <v>500</v>
      </c>
    </row>
    <row r="6">
      <c r="A6" t="str">
        <v>RP-EC-0005</v>
      </c>
      <c r="B6" t="str">
        <v>Eastern Cape Drought Pilot</v>
      </c>
      <c r="C6" t="str">
        <v>Active</v>
      </c>
      <c r="D6">
        <v>500</v>
      </c>
      <c r="E6">
        <v>410</v>
      </c>
      <c r="F6">
        <v>90</v>
      </c>
    </row>
  </sheetData>
  <ignoredErrors>
    <ignoredError numberStoredAsText="1" sqref="A1:F6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20.83203125" customWidth="1"/>
    <col min="2" max="2" width="18.83203125" customWidth="1"/>
    <col min="3" max="3" width="28.83203125" customWidth="1"/>
    <col min="4" max="4" width="16.83203125" customWidth="1"/>
    <col min="5" max="5" width="14.83203125" customWidth="1"/>
    <col min="6" max="6" width="18.83203125" customWidth="1"/>
    <col min="7" max="7" width="12.83203125" customWidth="1"/>
  </cols>
  <sheetData>
    <row r="1">
      <c r="A1" t="str">
        <v>Timestamp</v>
      </c>
      <c r="B1" t="str">
        <v>Card code</v>
      </c>
      <c r="C1" t="str">
        <v>Vendor</v>
      </c>
      <c r="D1" t="str">
        <v>Category</v>
      </c>
      <c r="E1" t="str">
        <v>Amount</v>
      </c>
      <c r="F1" t="str">
        <v>Status</v>
      </c>
      <c r="G1" t="str">
        <v>Risk</v>
      </c>
    </row>
    <row r="2">
      <c r="A2" t="str">
        <v>2026-06-04 09:14</v>
      </c>
      <c r="B2" t="str">
        <v>RP-EC-0001</v>
      </c>
      <c r="C2" t="str">
        <v>Hassan's Grocery</v>
      </c>
      <c r="D2" t="str">
        <v>Food</v>
      </c>
      <c r="E2">
        <v>75</v>
      </c>
      <c r="F2" t="str">
        <v>accepted</v>
      </c>
      <c r="G2" t="str">
        <v>LOW</v>
      </c>
    </row>
    <row r="3">
      <c r="A3" t="str">
        <v>2026-06-04 10:52</v>
      </c>
      <c r="B3" t="str">
        <v>RP-EC-0002</v>
      </c>
      <c r="C3" t="str">
        <v>Fatima's Dispensary</v>
      </c>
      <c r="D3" t="str">
        <v>Pharmacy</v>
      </c>
      <c r="E3">
        <v>120</v>
      </c>
      <c r="F3" t="str">
        <v>accepted</v>
      </c>
      <c r="G3" t="str">
        <v>LOW</v>
      </c>
    </row>
    <row r="4">
      <c r="A4" t="str">
        <v>2026-06-05 08:36</v>
      </c>
      <c r="B4" t="str">
        <v>RP-EC-0005</v>
      </c>
      <c r="C4" t="str">
        <v>Sipho's Garage</v>
      </c>
      <c r="D4" t="str">
        <v>Fuel</v>
      </c>
      <c r="E4">
        <v>250</v>
      </c>
      <c r="F4" t="str">
        <v>accepted</v>
      </c>
      <c r="G4" t="str">
        <v>LOW</v>
      </c>
    </row>
    <row r="5">
      <c r="A5" t="str">
        <v>2026-06-05 13:20</v>
      </c>
      <c r="B5" t="str">
        <v>RP-EC-0003</v>
      </c>
      <c r="C5" t="str">
        <v>Hassan's Grocery</v>
      </c>
      <c r="D5" t="str">
        <v>Food</v>
      </c>
      <c r="E5">
        <v>90</v>
      </c>
      <c r="F5" t="str">
        <v>accepted</v>
      </c>
      <c r="G5" t="str">
        <v>LOW</v>
      </c>
    </row>
    <row r="6">
      <c r="A6" t="str">
        <v>2026-06-06 15:45</v>
      </c>
      <c r="B6" t="str">
        <v>RP-EC-0002</v>
      </c>
      <c r="C6" t="str">
        <v>Hassan's Grocery</v>
      </c>
      <c r="D6" t="str">
        <v>Food</v>
      </c>
      <c r="E6">
        <v>125</v>
      </c>
      <c r="F6" t="str">
        <v>accepted</v>
      </c>
      <c r="G6" t="str">
        <v>MEDIUM</v>
      </c>
    </row>
    <row r="7">
      <c r="A7" t="str">
        <v>2026-06-06 16:11</v>
      </c>
      <c r="B7" t="str">
        <v>RP-EC-0005</v>
      </c>
      <c r="C7" t="str">
        <v>Eastern Cape Water Depot</v>
      </c>
      <c r="D7" t="str">
        <v>Water</v>
      </c>
      <c r="E7">
        <v>160</v>
      </c>
      <c r="F7" t="str">
        <v>accepted</v>
      </c>
      <c r="G7" t="str">
        <v>LOW</v>
      </c>
    </row>
    <row r="8">
      <c r="A8" t="str">
        <v>2026-06-06 22:51</v>
      </c>
      <c r="B8" t="str">
        <v>RP-EC-0001</v>
      </c>
      <c r="C8" t="str">
        <v>Unknown Vendor</v>
      </c>
      <c r="D8" t="str">
        <v>Food</v>
      </c>
      <c r="E8">
        <v>105</v>
      </c>
      <c r="F8" t="str">
        <v>needs review</v>
      </c>
      <c r="G8" t="str">
        <v>HIGH</v>
      </c>
    </row>
  </sheetData>
  <ignoredErrors>
    <ignoredError numberStoredAsText="1" sqref="A1:G8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cols>
    <col min="1" max="1" width="20.83203125" customWidth="1"/>
    <col min="2" max="2" width="28.83203125" customWidth="1"/>
    <col min="3" max="3" width="14.83203125" customWidth="1"/>
    <col min="4" max="4" width="18.83203125" customWidth="1"/>
    <col min="5" max="5" width="16.83203125" customWidth="1"/>
    <col min="6" max="6" width="28.83203125" customWidth="1"/>
  </cols>
  <sheetData>
    <row r="1">
      <c r="A1" t="str">
        <v>Batch</v>
      </c>
      <c r="B1" t="str">
        <v>Vendor</v>
      </c>
      <c r="C1" t="str">
        <v>Amount</v>
      </c>
      <c r="D1" t="str">
        <v>Method</v>
      </c>
      <c r="E1" t="str">
        <v>Status</v>
      </c>
      <c r="F1" t="str">
        <v>External reference</v>
      </c>
    </row>
    <row r="2">
      <c r="A2" t="str">
        <v>OFFLINE-SET-0001</v>
      </c>
      <c r="B2" t="str">
        <v>Hassan's Grocery</v>
      </c>
      <c r="C2">
        <v>290</v>
      </c>
      <c r="D2" t="str">
        <v>bank_transfer</v>
      </c>
      <c r="E2" t="str">
        <v>SETTLED</v>
      </c>
      <c r="F2" t="str">
        <v>NGO-BANK-REF-1942</v>
      </c>
    </row>
    <row r="3">
      <c r="A3" t="str">
        <v>OFFLINE-SET-0002</v>
      </c>
      <c r="B3" t="str">
        <v>Fatima's Dispensary</v>
      </c>
      <c r="C3">
        <v>120</v>
      </c>
      <c r="D3" t="str">
        <v>bank_transfer</v>
      </c>
      <c r="E3" t="str">
        <v>SETTLED</v>
      </c>
      <c r="F3" t="str">
        <v>NGO-BANK-REF-1943</v>
      </c>
    </row>
    <row r="4">
      <c r="A4" t="str">
        <v>OFFLINE-SET-0003</v>
      </c>
      <c r="B4" t="str">
        <v>Sipho's Garage</v>
      </c>
      <c r="C4">
        <v>250</v>
      </c>
      <c r="D4" t="str">
        <v>bank_transfer</v>
      </c>
      <c r="E4" t="str">
        <v>SENT</v>
      </c>
      <c r="F4" t="str">
        <v>NGO-BANK-REF-1944</v>
      </c>
    </row>
    <row r="5">
      <c r="A5" t="str">
        <v>OFFLINE-SET-0004</v>
      </c>
      <c r="B5" t="str">
        <v>Eastern Cape Water Depot</v>
      </c>
      <c r="C5">
        <v>160</v>
      </c>
      <c r="D5" t="str">
        <v>bank_transfer</v>
      </c>
      <c r="E5" t="str">
        <v>APPROVED</v>
      </c>
      <c r="F5" t="str">
        <v/>
      </c>
    </row>
  </sheetData>
  <ignoredErrors>
    <ignoredError numberStoredAsText="1" sqref="A1:F5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cols>
    <col min="1" max="1" width="90.83203125" customWidth="1"/>
  </cols>
  <sheetData>
    <row r="1">
      <c r="A1" t="str">
        <v>Note</v>
      </c>
    </row>
    <row r="2">
      <c r="A2" t="str">
        <v>No recipient names included in this workbook.</v>
      </c>
    </row>
    <row r="3">
      <c r="A3" t="str">
        <v>Programme funds remain with the NGO; ReliefPay records evidence and settlement references.</v>
      </c>
    </row>
    <row r="4">
      <c r="A4" t="str">
        <v>High-risk or disputed claims remain visible for manual review.</v>
      </c>
    </row>
    <row r="5">
      <c r="A5" t="str">
        <v>This sample uses fake field data for demonstration only.</v>
      </c>
    </row>
  </sheetData>
  <ignoredErrors>
    <ignoredError numberStoredAsText="1" sqref="A1:A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Cards</vt:lpstr>
      <vt:lpstr>Transactions</vt:lpstr>
      <vt:lpstr>Settlements</vt:lpstr>
      <vt:lpstr>Audit Notes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